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silva.FC\Desktop\ABC\"/>
    </mc:Choice>
  </mc:AlternateContent>
  <bookViews>
    <workbookView xWindow="0" yWindow="0" windowWidth="21600" windowHeight="11025" tabRatio="986"/>
  </bookViews>
  <sheets>
    <sheet name="Sheet1" sheetId="1" r:id="rId1"/>
  </sheets>
  <definedNames>
    <definedName name="RESULT">Sheet1!$E$21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" i="1" l="1"/>
  <c r="H24" i="1"/>
  <c r="E18" i="1"/>
  <c r="F16" i="1"/>
  <c r="F18" i="1" s="1"/>
  <c r="F19" i="1" s="1"/>
  <c r="G12" i="1"/>
  <c r="G11" i="1"/>
  <c r="F12" i="1"/>
  <c r="E12" i="1"/>
  <c r="F11" i="1"/>
  <c r="E11" i="1"/>
  <c r="E7" i="1"/>
  <c r="E6" i="1"/>
  <c r="C3" i="1"/>
  <c r="G17" i="1"/>
  <c r="G18" i="1" s="1"/>
  <c r="G19" i="1" s="1"/>
  <c r="F17" i="1"/>
  <c r="G16" i="1"/>
  <c r="B5" i="1"/>
  <c r="A5" i="1"/>
  <c r="C5" i="1" s="1"/>
  <c r="F3" i="1"/>
  <c r="G6" i="1" s="1"/>
  <c r="E3" i="1"/>
  <c r="A4" i="1" s="1"/>
  <c r="E21" i="1" l="1"/>
  <c r="E22" i="1" s="1"/>
  <c r="C4" i="1"/>
  <c r="F6" i="1"/>
  <c r="G20" i="1" l="1"/>
  <c r="F20" i="1"/>
  <c r="H20" i="1" s="1"/>
</calcChain>
</file>

<file path=xl/sharedStrings.xml><?xml version="1.0" encoding="utf-8"?>
<sst xmlns="http://schemas.openxmlformats.org/spreadsheetml/2006/main" count="31" uniqueCount="29">
  <si>
    <t>V1</t>
  </si>
  <si>
    <t>V2</t>
  </si>
  <si>
    <t>F</t>
  </si>
  <si>
    <t>u(V1)</t>
  </si>
  <si>
    <t>u(V2)</t>
  </si>
  <si>
    <t>deltaF</t>
  </si>
  <si>
    <t>deltaV1</t>
  </si>
  <si>
    <t>deltaV2</t>
  </si>
  <si>
    <t>deltaF/deltaV1</t>
  </si>
  <si>
    <t>deltaF/deltaV2</t>
  </si>
  <si>
    <t>u(combinada)</t>
  </si>
  <si>
    <t>LPI</t>
  </si>
  <si>
    <t>Kragten +</t>
  </si>
  <si>
    <t>u(v1)</t>
  </si>
  <si>
    <t>u(v2)</t>
  </si>
  <si>
    <t>v1</t>
  </si>
  <si>
    <t>v2</t>
  </si>
  <si>
    <t>Soma</t>
  </si>
  <si>
    <t>Contribuição %</t>
  </si>
  <si>
    <t>u(comb)</t>
  </si>
  <si>
    <t>u(exp, k=2)</t>
  </si>
  <si>
    <t>Kragten+</t>
  </si>
  <si>
    <t>Kragten-</t>
  </si>
  <si>
    <t>average</t>
  </si>
  <si>
    <t>tipo de incremento</t>
  </si>
  <si>
    <t>+</t>
  </si>
  <si>
    <t>diferença rel.</t>
  </si>
  <si>
    <t>deve ser &lt; que 20%</t>
  </si>
  <si>
    <t>Verificado RBSilva, 2018/02/26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</si>
</sst>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" x14ac:knownFonts="1"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6CC00"/>
        <bgColor rgb="FF339966"/>
      </patternFill>
    </fill>
    <fill>
      <patternFill patternType="solid">
        <fgColor rgb="FFFF99FF"/>
        <bgColor rgb="FFCC99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66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8"/>
  <sheetViews>
    <sheetView tabSelected="1" zoomScaleNormal="100" workbookViewId="0">
      <selection activeCell="H31" sqref="H31"/>
    </sheetView>
  </sheetViews>
  <sheetFormatPr defaultRowHeight="12.75" x14ac:dyDescent="0.2"/>
  <cols>
    <col min="1" max="3" width="11.5703125" style="1"/>
    <col min="4" max="4" width="13" style="1"/>
    <col min="5" max="5" width="14.42578125" style="1"/>
    <col min="6" max="6" width="14.7109375" style="1"/>
    <col min="7" max="7" width="16.7109375" style="1"/>
    <col min="8" max="1025" width="11.5703125" style="1"/>
  </cols>
  <sheetData>
    <row r="2" spans="1:7" x14ac:dyDescent="0.2">
      <c r="A2" s="1" t="s">
        <v>0</v>
      </c>
      <c r="B2" s="1" t="s">
        <v>1</v>
      </c>
      <c r="C2" s="1" t="s">
        <v>2</v>
      </c>
      <c r="E2" s="1" t="s">
        <v>3</v>
      </c>
      <c r="F2" s="1" t="s">
        <v>4</v>
      </c>
    </row>
    <row r="3" spans="1:7" x14ac:dyDescent="0.2">
      <c r="A3" s="1">
        <v>50</v>
      </c>
      <c r="B3" s="1">
        <v>60</v>
      </c>
      <c r="C3" s="1">
        <f>A3/(A3+B3)</f>
        <v>0.45454545454545453</v>
      </c>
      <c r="E3" s="1">
        <f>2</f>
        <v>2</v>
      </c>
      <c r="F3" s="1">
        <f>3</f>
        <v>3</v>
      </c>
    </row>
    <row r="4" spans="1:7" x14ac:dyDescent="0.2">
      <c r="A4" s="1">
        <f>A3+E3</f>
        <v>52</v>
      </c>
      <c r="B4" s="1">
        <v>60</v>
      </c>
      <c r="C4" s="1">
        <f>A4/(A4+B4)</f>
        <v>0.4642857142857143</v>
      </c>
    </row>
    <row r="5" spans="1:7" x14ac:dyDescent="0.2">
      <c r="A5" s="1">
        <f>50</f>
        <v>50</v>
      </c>
      <c r="B5" s="1">
        <f>B4+F3</f>
        <v>63</v>
      </c>
      <c r="C5" s="1">
        <f>A5/(A5+B5)</f>
        <v>0.44247787610619471</v>
      </c>
      <c r="E5" s="1" t="s">
        <v>5</v>
      </c>
      <c r="F5" s="1" t="s">
        <v>6</v>
      </c>
      <c r="G5" s="1" t="s">
        <v>7</v>
      </c>
    </row>
    <row r="6" spans="1:7" x14ac:dyDescent="0.2">
      <c r="E6" s="1">
        <f>C4-C3</f>
        <v>9.7402597402597713E-3</v>
      </c>
      <c r="F6" s="1">
        <f>A4-A3</f>
        <v>2</v>
      </c>
      <c r="G6" s="1">
        <f>F3</f>
        <v>3</v>
      </c>
    </row>
    <row r="7" spans="1:7" x14ac:dyDescent="0.2">
      <c r="E7" s="1">
        <f>C5-C3</f>
        <v>-1.2067578439259818E-2</v>
      </c>
    </row>
    <row r="10" spans="1:7" x14ac:dyDescent="0.2">
      <c r="E10" s="1" t="s">
        <v>8</v>
      </c>
      <c r="F10" s="1" t="s">
        <v>9</v>
      </c>
      <c r="G10" s="1" t="s">
        <v>10</v>
      </c>
    </row>
    <row r="11" spans="1:7" x14ac:dyDescent="0.2">
      <c r="D11" s="1" t="s">
        <v>11</v>
      </c>
      <c r="E11" s="1">
        <f>B3/((A3+B3)^2)</f>
        <v>4.9586776859504135E-3</v>
      </c>
      <c r="F11" s="1">
        <f>-A3/((A3+B3)^2)</f>
        <v>-4.1322314049586778E-3</v>
      </c>
      <c r="G11" s="1">
        <f>SQRT((E11^2)*$E$3^2+(F11^2)*$F$3^2)</f>
        <v>1.5875514638263262E-2</v>
      </c>
    </row>
    <row r="12" spans="1:7" x14ac:dyDescent="0.2">
      <c r="D12" s="1" t="s">
        <v>12</v>
      </c>
      <c r="E12" s="1">
        <f>E6/F6</f>
        <v>4.8701298701298856E-3</v>
      </c>
      <c r="F12" s="1">
        <f>E7/G6</f>
        <v>-4.0225261464199398E-3</v>
      </c>
      <c r="G12" s="2">
        <f>SQRT((E12^2)*$E$3^2+(F12^2)*$F$3^2)</f>
        <v>1.5508033698551658E-2</v>
      </c>
    </row>
    <row r="14" spans="1:7" x14ac:dyDescent="0.2">
      <c r="F14" s="1" t="s">
        <v>13</v>
      </c>
      <c r="G14" s="1" t="s">
        <v>14</v>
      </c>
    </row>
    <row r="15" spans="1:7" x14ac:dyDescent="0.2">
      <c r="F15" s="3">
        <v>2</v>
      </c>
      <c r="G15" s="3">
        <v>3</v>
      </c>
    </row>
    <row r="16" spans="1:7" x14ac:dyDescent="0.2">
      <c r="D16" s="1" t="s">
        <v>15</v>
      </c>
      <c r="E16" s="3">
        <v>50</v>
      </c>
      <c r="F16" s="4">
        <f>IF($E$25="+", $E16+F$15, $E16-F$15)</f>
        <v>52</v>
      </c>
      <c r="G16" s="1">
        <f>E16</f>
        <v>50</v>
      </c>
    </row>
    <row r="17" spans="4:9" x14ac:dyDescent="0.2">
      <c r="D17" s="1" t="s">
        <v>16</v>
      </c>
      <c r="E17" s="3">
        <v>60</v>
      </c>
      <c r="F17" s="1">
        <f>E17</f>
        <v>60</v>
      </c>
      <c r="G17" s="4">
        <f>IF($E$25="+", $E17+G$15, $E17-G$15)</f>
        <v>63</v>
      </c>
    </row>
    <row r="18" spans="4:9" x14ac:dyDescent="0.2">
      <c r="D18" s="1" t="s">
        <v>2</v>
      </c>
      <c r="E18" s="1">
        <f>E16/(E16+E17)</f>
        <v>0.45454545454545453</v>
      </c>
      <c r="F18" s="1">
        <f>F16/(F16+F17)</f>
        <v>0.4642857142857143</v>
      </c>
      <c r="G18" s="1">
        <f>G16/(G16+G17)</f>
        <v>0.44247787610619471</v>
      </c>
    </row>
    <row r="19" spans="4:9" x14ac:dyDescent="0.2">
      <c r="D19" s="1" t="s">
        <v>5</v>
      </c>
      <c r="F19" s="1">
        <f>IF(E25="+", F18-E18, E18-F18)</f>
        <v>9.7402597402597713E-3</v>
      </c>
      <c r="G19" s="1">
        <f>IF(E25="+", G18-E18, E18-G18)</f>
        <v>-1.2067578439259818E-2</v>
      </c>
      <c r="H19" s="1" t="s">
        <v>17</v>
      </c>
    </row>
    <row r="20" spans="4:9" x14ac:dyDescent="0.2">
      <c r="D20" t="s">
        <v>18</v>
      </c>
      <c r="E20"/>
      <c r="F20" s="5">
        <f>(F19^2)/($E$21^2)</f>
        <v>0.39448237511199286</v>
      </c>
      <c r="G20" s="5">
        <f>(G19^2)/($E$21^2)</f>
        <v>0.60551762488800709</v>
      </c>
      <c r="H20" s="5">
        <f>F20+G20</f>
        <v>1</v>
      </c>
    </row>
    <row r="21" spans="4:9" x14ac:dyDescent="0.2">
      <c r="D21" s="1" t="s">
        <v>19</v>
      </c>
      <c r="E21" s="1">
        <f>SQRT(SUMSQ(F19,G19))</f>
        <v>1.5508033698551657E-2</v>
      </c>
    </row>
    <row r="22" spans="4:9" x14ac:dyDescent="0.2">
      <c r="D22" s="1" t="s">
        <v>20</v>
      </c>
      <c r="E22" s="1">
        <f>RESULT*2</f>
        <v>3.1016067397103313E-2</v>
      </c>
      <c r="G22" s="1" t="s">
        <v>21</v>
      </c>
      <c r="H22" s="1">
        <v>1.55080336985517E-2</v>
      </c>
    </row>
    <row r="23" spans="4:9" x14ac:dyDescent="0.2">
      <c r="G23" s="1" t="s">
        <v>22</v>
      </c>
      <c r="H23" s="1">
        <v>1.6261817165009799E-2</v>
      </c>
    </row>
    <row r="24" spans="4:9" x14ac:dyDescent="0.2">
      <c r="G24" s="1" t="s">
        <v>23</v>
      </c>
      <c r="H24" s="1">
        <f>AVERAGE(H22:H23)</f>
        <v>1.5884925431780751E-2</v>
      </c>
    </row>
    <row r="25" spans="4:9" x14ac:dyDescent="0.2">
      <c r="D25" s="1" t="s">
        <v>24</v>
      </c>
      <c r="E25" s="6" t="s">
        <v>25</v>
      </c>
      <c r="G25" s="1" t="s">
        <v>26</v>
      </c>
      <c r="H25" s="5">
        <f>(H23-H22)/H24</f>
        <v>4.7452754480673522E-2</v>
      </c>
      <c r="I25" s="7" t="s">
        <v>27</v>
      </c>
    </row>
    <row r="28" spans="4:9" x14ac:dyDescent="0.2">
      <c r="H28" s="1" t="s">
        <v>28</v>
      </c>
    </row>
  </sheetData>
  <dataValidations count="1">
    <dataValidation type="list" operator="equal" allowBlank="1" showErrorMessage="1" sqref="E25">
      <formula1>"+,-"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Sheet1</vt:lpstr>
      <vt:lpstr>RESULT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Ricardo Bettencourt da Silva</cp:lastModifiedBy>
  <cp:revision>1</cp:revision>
  <dcterms:created xsi:type="dcterms:W3CDTF">2018-02-23T16:29:10Z</dcterms:created>
  <dcterms:modified xsi:type="dcterms:W3CDTF">2018-02-26T11:44:45Z</dcterms:modified>
  <dc:language>en-US</dc:language>
</cp:coreProperties>
</file>